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rona\Documents\otherkind\gathers, meetups, webweaving\Shining Hearth\archives\2026\"/>
    </mc:Choice>
  </mc:AlternateContent>
  <xr:revisionPtr revIDLastSave="0" documentId="13_ncr:1_{C7F7E6A0-4445-4000-B5E7-8F90B3E94670}" xr6:coauthVersionLast="47" xr6:coauthVersionMax="47" xr10:uidLastSave="{00000000-0000-0000-0000-000000000000}"/>
  <bookViews>
    <workbookView xWindow="-120" yWindow="-120" windowWidth="29040" windowHeight="15720" xr2:uid="{EC2FAC21-A152-4DF7-AAF4-C49FA71742DC}"/>
  </bookViews>
  <sheets>
    <sheet name="Kintype" sheetId="2" r:id="rId1"/>
    <sheet name="Age" sheetId="3" r:id="rId2"/>
    <sheet name="Region" sheetId="4" r:id="rId3"/>
    <sheet name="Data" sheetId="1" r:id="rId4"/>
  </sheets>
  <definedNames>
    <definedName name="_xlnm._FilterDatabase" localSheetId="3" hidden="1">Data!$A$1:$D$65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2" l="1"/>
  <c r="O9" i="2"/>
  <c r="O10" i="2"/>
  <c r="O11" i="2"/>
  <c r="O12" i="2"/>
  <c r="O13" i="2"/>
  <c r="O14" i="2"/>
  <c r="O15" i="2"/>
  <c r="O16" i="2"/>
  <c r="O17" i="2"/>
  <c r="O18" i="2"/>
  <c r="O19" i="2"/>
  <c r="O20" i="2"/>
  <c r="O7" i="2"/>
  <c r="N14" i="4"/>
  <c r="O14" i="4" s="1"/>
  <c r="N13" i="4"/>
  <c r="O13" i="4" s="1"/>
  <c r="N12" i="4"/>
  <c r="O12" i="4" s="1"/>
  <c r="N11" i="4"/>
  <c r="O11" i="4" s="1"/>
  <c r="N10" i="4"/>
  <c r="O10" i="4" s="1"/>
  <c r="N9" i="4"/>
  <c r="O9" i="4" s="1"/>
  <c r="N8" i="4"/>
  <c r="O8" i="4" s="1"/>
  <c r="N7" i="4"/>
  <c r="O7" i="4" s="1"/>
  <c r="N6" i="4"/>
  <c r="O6" i="4" s="1"/>
  <c r="N11" i="3"/>
  <c r="O11" i="3" s="1"/>
  <c r="N10" i="3"/>
  <c r="O10" i="3" s="1"/>
  <c r="N9" i="3"/>
  <c r="O9" i="3" s="1"/>
  <c r="N8" i="3"/>
  <c r="O8" i="3" s="1"/>
  <c r="N6" i="3"/>
  <c r="O6" i="3" s="1"/>
  <c r="N7" i="3"/>
  <c r="O7" i="3" s="1"/>
</calcChain>
</file>

<file path=xl/sharedStrings.xml><?xml version="1.0" encoding="utf-8"?>
<sst xmlns="http://schemas.openxmlformats.org/spreadsheetml/2006/main" count="290" uniqueCount="148">
  <si>
    <t>Timestamp</t>
  </si>
  <si>
    <t>Kintype
Some categories may overlap or you may belong to more than one, so check all that apply. Don't worry too much about the specific definitions of the terms; just choose whichever ones you would personally use to describe yourself, or that are similar enough to ones you use.
Besides our main intended audience of the parts of the elfae spectrum, we've included a few other categories we know have been represented in past years, but if you don't feel any of the listed terms can fit, use "Other" for a write-in option.</t>
  </si>
  <si>
    <t>Age range</t>
  </si>
  <si>
    <t>Region</t>
  </si>
  <si>
    <t>2026/03/26 6:22:38 PM MDT</t>
  </si>
  <si>
    <t>Fae;Nature spirit;Merfolk;Dragon;Shapeshifter or polymorph;Fictionkind (feel free to list something specific in "other");Theriomythic (feral and/or non-sapient mythical creatures; feel free to list something specific in "other");Therianthrope/Animal-kin (feel free to list something specific in "other")</t>
  </si>
  <si>
    <t>20-29</t>
  </si>
  <si>
    <t>North America</t>
  </si>
  <si>
    <t>2026/03/26 6:23:14 PM MDT</t>
  </si>
  <si>
    <t>Fae;Nature spirit;Shapeshifter or polymorph;Fictionkind (feel free to list something specific in "other");Therianthrope/Animal-kin (feel free to list something specific in "other")</t>
  </si>
  <si>
    <t>2026/03/26 6:23:20 PM MDT</t>
  </si>
  <si>
    <t>Shapeshifter or polymorph;Fictionkind (feel free to list something specific in "other");Theriomythic (feral and/or non-sapient mythical creatures; feel free to list something specific in "other");Therianthrope/Animal-kin (feel free to list something specific in "other")</t>
  </si>
  <si>
    <t>2026/03/26 6:24:02 PM MDT</t>
  </si>
  <si>
    <t>Fae</t>
  </si>
  <si>
    <t>2026/03/26 6:24:10 PM MDT</t>
  </si>
  <si>
    <t>Dragon</t>
  </si>
  <si>
    <t>Europe (including European Russia)</t>
  </si>
  <si>
    <t>2026/03/26 6:24:37 PM MDT</t>
  </si>
  <si>
    <t>2026/03/26 6:24:51 PM MDT</t>
  </si>
  <si>
    <t>Fae;Shapeshifter or polymorph</t>
  </si>
  <si>
    <t>Australia or Aotearoa</t>
  </si>
  <si>
    <t>2026/03/26 6:25:10 PM MDT</t>
  </si>
  <si>
    <t>Dragon;Therianthrope/Animal-kin (feel free to list something specific in "other");What I am is between fox and dragon</t>
  </si>
  <si>
    <t>30-39</t>
  </si>
  <si>
    <t>2026/03/26 6:25:42 PM MDT</t>
  </si>
  <si>
    <t>Fae;Nature spirit;Shapeshifter or polymorph</t>
  </si>
  <si>
    <t>Elf;Fae;Vampire</t>
  </si>
  <si>
    <t>2026/03/26 6:26:29 PM MDT</t>
  </si>
  <si>
    <t>40-49</t>
  </si>
  <si>
    <t>2026/03/26 6:26:50 PM MDT</t>
  </si>
  <si>
    <t>Elf;Fae;Unicorn;Shapeshifter or polymorph;Fictionkind (feel free to list something specific in "other")</t>
  </si>
  <si>
    <t>2026/03/26 6:28:50 PM MDT</t>
  </si>
  <si>
    <t>Fae;Nature spirit;Dragon;Shapeshifter or polymorph;Fictionkind (feel free to list something specific in "other");Satyr, fae in an archetypal way, and others (unspecified, not primary audience, here as part of the system)</t>
  </si>
  <si>
    <t>South America</t>
  </si>
  <si>
    <t>2026/03/26 6:29:25 PM MDT</t>
  </si>
  <si>
    <t>Fictionkind (feel free to list something specific in "other");Hobbit</t>
  </si>
  <si>
    <t>2026/03/26 6:30:42 PM MDT</t>
  </si>
  <si>
    <t>Dragon;Shapeshifter or polymorph</t>
  </si>
  <si>
    <t>2026/03/26 6:32:59 PM MDT</t>
  </si>
  <si>
    <t>Therianthrope/Animal-kin (feel free to list something specific in "other");Horse, Hyena, Nonhuman-Humanoid(non-specififed at this point in time)</t>
  </si>
  <si>
    <t>Oceania</t>
  </si>
  <si>
    <t>2026/03/26 6:52:01 PM MDT</t>
  </si>
  <si>
    <t>Elf;Fictionkind (feel free to list something specific in "other");Therianthrope/Animal-kin (feel free to list something specific in "other")</t>
  </si>
  <si>
    <t>2026/03/26 6:58:44 PM MDT</t>
  </si>
  <si>
    <t>Nature spirit;Elemental;Dragon;Unicorn;Shapeshifter or polymorph;Theriomythic (feral and/or non-sapient mythical creatures; feel free to list something specific in "other");Therianthrope/Animal-kin (feel free to list something specific in "other");Syntherian (kin to synthetic/artificial beings), multiple kinds of animals</t>
  </si>
  <si>
    <t>50-59</t>
  </si>
  <si>
    <t>2026/03/26 7:15:55 PM MDT</t>
  </si>
  <si>
    <t>Elf;Fae;Unicorn;Fictionkind (feel free to list something specific in "other");Therianthrope/Animal-kin (feel free to list something specific in "other")</t>
  </si>
  <si>
    <t>2026/03/26 7:28:35 PM MDT</t>
  </si>
  <si>
    <t>Elf;Sidhe;Tuatha De Danann;Fae</t>
  </si>
  <si>
    <t>2026/03/26 8:12:33 PM MDT</t>
  </si>
  <si>
    <t>Sidhe;Fae;Therianthrope/Animal-kin (feel free to list something specific in "other")</t>
  </si>
  <si>
    <t>2026/03/26 8:17:09 PM MDT</t>
  </si>
  <si>
    <t>Nature spirit;Shapeshifter or polymorph;Therianthrope/Animal-kin (feel free to list something specific in "other");Objectkin/Stonekin (granite kintype)</t>
  </si>
  <si>
    <t>2026/03/26 8:29:56 PM MDT</t>
  </si>
  <si>
    <t>Fae;Theriomythic (feral and/or non-sapient mythical creatures; feel free to list something specific in "other");metalic</t>
  </si>
  <si>
    <t>60+</t>
  </si>
  <si>
    <t>2026/03/26 8:55:06 PM MDT</t>
  </si>
  <si>
    <t>Dragon;Fictionkind (feel free to list something specific in "other");Therianthrope/Animal-kin (feel free to list something specific in "other")</t>
  </si>
  <si>
    <t>2026/03/26 8:57:27 PM MDT</t>
  </si>
  <si>
    <t>Fae;Nature spirit;Elemental;Shapeshifter or polymorph;Therianthrope/Animal-kin (feel free to list something specific in "other");changeling/adopted</t>
  </si>
  <si>
    <t>2026/03/26 10:53:15 PM MDT</t>
  </si>
  <si>
    <t>Fae;Nature spirit;Dragon;Unicorn;Shapeshifter or polymorph;Fictionkind (feel free to list something specific in "other");Therianthrope/Animal-kin (feel free to list something specific in "other")</t>
  </si>
  <si>
    <t>2026/03/26 11:42:29 PM MDT</t>
  </si>
  <si>
    <t>Dragon;Theriomythic (feral and/or non-sapient mythical creatures; feel free to list something specific in "other")</t>
  </si>
  <si>
    <t>2026/03/27 12:04:26 AM MDT</t>
  </si>
  <si>
    <t>Elf;Fae;Shapeshifter or polymorph</t>
  </si>
  <si>
    <t>2026/03/27 12:24:40 AM MDT</t>
  </si>
  <si>
    <t>Elf;Dragon</t>
  </si>
  <si>
    <t>2026/03/27 1:42:32 AM MDT</t>
  </si>
  <si>
    <t>Elemental;Dragon</t>
  </si>
  <si>
    <t>2026/03/27 2:21:19 AM MDT</t>
  </si>
  <si>
    <t xml:space="preserve">Fictionkind (feel free to list something specific in "other");Fictives sources being : Library of ruina, lobotoly corporation, signalis, in stars and time, OFF, Hotline Miami, FAITH </t>
  </si>
  <si>
    <t>2026/03/27 3:07:48 AM MDT</t>
  </si>
  <si>
    <t>Sidhe;Fae</t>
  </si>
  <si>
    <t>2026/03/27 3:56:42 AM MDT</t>
  </si>
  <si>
    <t>Unicorn</t>
  </si>
  <si>
    <t>2026/03/27 4:46:31 AM MDT</t>
  </si>
  <si>
    <t>Therianthrope/Animal-kin (feel free to list something specific in "other")</t>
  </si>
  <si>
    <t>2026/03/27 4:50:51 AM MDT</t>
  </si>
  <si>
    <t>Fae;Fictionkind (feel free to list something specific in "other");Forestfolk</t>
  </si>
  <si>
    <t>2026/03/27 1:39:46 PM MDT</t>
  </si>
  <si>
    <t>2026/03/27 4:11:19 PM MDT</t>
  </si>
  <si>
    <t>Elf;Fae;Therianthrope/Animal-kin (feel free to list something specific in "other");Elf, Fae, Kitsune, Machinekin</t>
  </si>
  <si>
    <t>2026/03/27 4:37:49 PM MDT</t>
  </si>
  <si>
    <t>2026/03/27 6:17:48 PM MDT</t>
  </si>
  <si>
    <t>2026/03/27 6:47:12 PM MDT</t>
  </si>
  <si>
    <t>Sylvari</t>
  </si>
  <si>
    <t>2026/03/28 8:34:26 AM MDT</t>
  </si>
  <si>
    <t>Dragon;Shapeshifter or polymorph;Theriomythic (feral and/or non-sapient mythical creatures; feel free to list something specific in "other");Jotun dog, destruction elemental</t>
  </si>
  <si>
    <t>2026/03/28 1:02:31 PM MDT</t>
  </si>
  <si>
    <t>Fae;Merfolk;Shapeshifter or polymorph;Therianthrope/Animal-kin (feel free to list something specific in "other")</t>
  </si>
  <si>
    <t>2026/03/29 6:49:57 AM MDT</t>
  </si>
  <si>
    <t>Fae;Dragon;Shapeshifter or polymorph;Fictionkind (feel free to list something specific in "other");Theriomythic (feral and/or non-sapient mythical creatures; feel free to list something specific in "other");Therianthrope/Animal-kin (feel free to list something specific in "other")</t>
  </si>
  <si>
    <t>18 or 19</t>
  </si>
  <si>
    <t>2026/03/29 8:09:44 PM MDT</t>
  </si>
  <si>
    <t>Sidhe;Fae;Dragon</t>
  </si>
  <si>
    <t>2026/03/29 8:09:49 PM MDT</t>
  </si>
  <si>
    <t>Fae;Shapeshifter or polymorph;Therianthrope/Animal-kin (feel free to list something specific in "other")</t>
  </si>
  <si>
    <t>2026/03/29 8:10:10 PM MDT</t>
  </si>
  <si>
    <t>2026/03/29 8:10:49 PM MDT</t>
  </si>
  <si>
    <t>Elf;Sidhe;Fae</t>
  </si>
  <si>
    <t>2026/03/29 8:11:24 PM MDT</t>
  </si>
  <si>
    <t>Shapeshifter or polymorph</t>
  </si>
  <si>
    <t>2026/03/29 8:11:53 PM MDT</t>
  </si>
  <si>
    <t>2026/03/29 8:13:18 PM MDT</t>
  </si>
  <si>
    <t>Elf;Fae;Nature spirit;Unicorn;Shapeshifter or polymorph;Theriomythic (feral and/or non-sapient mythical creatures; feel free to list something specific in "other")</t>
  </si>
  <si>
    <t>2026/03/29 8:20:11 PM MDT</t>
  </si>
  <si>
    <t>2026/03/29 8:20:14 PM MDT</t>
  </si>
  <si>
    <t>Elf;Fae;Dragon;Shapeshifter or polymorph</t>
  </si>
  <si>
    <t>2026/03/29 8:26:21 PM MDT</t>
  </si>
  <si>
    <t>Elf;Sidhe;Tuatha De Danann;Fae;Shapeshifter or polymorph;Vampire, Void</t>
  </si>
  <si>
    <t>2026/03/29 8:48:22 PM MDT</t>
  </si>
  <si>
    <t xml:space="preserve">Elf;Sidhe;Fae;Specifically Baobhan Sith </t>
  </si>
  <si>
    <t>2026/03/29 8:54:25 PM MDT</t>
  </si>
  <si>
    <t xml:space="preserve">Jarnvidic Troll (Norse based troll spirit) </t>
  </si>
  <si>
    <t>2026/03/29 9:30:52 PM MDT</t>
  </si>
  <si>
    <t>Merfolk;Theriomythic (feral and/or non-sapient mythical creatures; feel free to list something specific in "other");Aurora Embers Fox</t>
  </si>
  <si>
    <t>2026/03/29 10:33:56 PM MDT</t>
  </si>
  <si>
    <t>2026/03/30 1:19:40 AM MDT</t>
  </si>
  <si>
    <t>2026/03/30 3:51:09 AM MDT</t>
  </si>
  <si>
    <t>Elf;Fae;Nature spirit;Elemental;Shapeshifter or polymorph;Theriomythic (feral and/or non-sapient mythical creatures; feel free to list something specific in "other");Therianthrope/Animal-kin (feel free to list something specific in "other")</t>
  </si>
  <si>
    <t>2026/03/30 4:39:27 AM MDT</t>
  </si>
  <si>
    <t>Theriomythic (feral and/or non-sapient mythical creatures; feel free to list something specific in "other");Therianthrope/Animal-kin (feel free to list something specific in "other")</t>
  </si>
  <si>
    <t>2026/03/30 5:02:33 AM MDT</t>
  </si>
  <si>
    <t>Fae;Dragon;Unicorn;Shapeshifter or polymorph</t>
  </si>
  <si>
    <t>2026/03/30 9:06:03 AM MDT</t>
  </si>
  <si>
    <t>Shapeshifter or polymorph;Fictionkind (feel free to list something specific in "other");Therianthrope/Animal-kin (feel free to list something specific in "other")</t>
  </si>
  <si>
    <t>2026/03/30 10:42:12 AM MDT</t>
  </si>
  <si>
    <t>2026/04/06 9:06:35 PM MDT</t>
  </si>
  <si>
    <t>Europe</t>
  </si>
  <si>
    <t>Central America</t>
  </si>
  <si>
    <t>Africa</t>
  </si>
  <si>
    <t>Middle East</t>
  </si>
  <si>
    <t>South or Central Asia</t>
  </si>
  <si>
    <t>East or Southeast Asia</t>
  </si>
  <si>
    <t>Elf</t>
  </si>
  <si>
    <t>Sidhe</t>
  </si>
  <si>
    <t>Tuatha</t>
  </si>
  <si>
    <t>Nature spirit</t>
  </si>
  <si>
    <t>Elemental</t>
  </si>
  <si>
    <t>Merfolk</t>
  </si>
  <si>
    <t>Shapeshifter/polymorph</t>
  </si>
  <si>
    <t>Fictionkind</t>
  </si>
  <si>
    <t>Theriomythic</t>
  </si>
  <si>
    <t>Therianthrope/animal-kin</t>
  </si>
  <si>
    <t>Other</t>
  </si>
  <si>
    <t>The "Other" category also includes those who chose to write in more detail about a theriotype or fictotype. Text of those entries can be found in column B of the Data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</si>
</sst>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
  </numFmts>
  <fonts count="18" x14ac:knownFonts="1">
    <font>
      <sz val="14"/>
      <color theme="1"/>
      <name val="Arial"/>
      <family val="2"/>
    </font>
    <font>
      <sz val="14"/>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4"/>
      <color rgb="FF006100"/>
      <name val="Arial"/>
      <family val="2"/>
    </font>
    <font>
      <sz val="14"/>
      <color rgb="FF9C0006"/>
      <name val="Arial"/>
      <family val="2"/>
    </font>
    <font>
      <sz val="14"/>
      <color rgb="FF9C5700"/>
      <name val="Arial"/>
      <family val="2"/>
    </font>
    <font>
      <sz val="14"/>
      <color rgb="FF3F3F76"/>
      <name val="Arial"/>
      <family val="2"/>
    </font>
    <font>
      <b/>
      <sz val="14"/>
      <color rgb="FF3F3F3F"/>
      <name val="Arial"/>
      <family val="2"/>
    </font>
    <font>
      <b/>
      <sz val="14"/>
      <color rgb="FFFA7D00"/>
      <name val="Arial"/>
      <family val="2"/>
    </font>
    <font>
      <sz val="14"/>
      <color rgb="FFFA7D00"/>
      <name val="Arial"/>
      <family val="2"/>
    </font>
    <font>
      <b/>
      <sz val="14"/>
      <color theme="0"/>
      <name val="Arial"/>
      <family val="2"/>
    </font>
    <font>
      <sz val="14"/>
      <color rgb="FFFF0000"/>
      <name val="Arial"/>
      <family val="2"/>
    </font>
    <font>
      <i/>
      <sz val="14"/>
      <color rgb="FF7F7F7F"/>
      <name val="Arial"/>
      <family val="2"/>
    </font>
    <font>
      <b/>
      <sz val="14"/>
      <color theme="1"/>
      <name val="Arial"/>
      <family val="2"/>
    </font>
    <font>
      <sz val="14"/>
      <color theme="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
    <xf numFmtId="0" fontId="0" fillId="0" borderId="0" xfId="0"/>
    <xf numFmtId="0" fontId="0" fillId="0" borderId="0" xfId="0" applyAlignment="1">
      <alignment wrapText="1"/>
    </xf>
    <xf numFmtId="166" fontId="0" fillId="0" borderId="0" xfId="42" applyNumberFormat="1" applyFont="1"/>
    <xf numFmtId="166" fontId="0" fillId="0" borderId="0" xfId="0" applyNumberFormat="1"/>
    <xf numFmtId="49"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400050</xdr:colOff>
      <xdr:row>47</xdr:row>
      <xdr:rowOff>0</xdr:rowOff>
    </xdr:to>
    <xdr:pic>
      <xdr:nvPicPr>
        <xdr:cNvPr id="2" name="Picture 1" descr="Bar graph with question title: Kintype. A portion of the full question is visible and advises responders to check all that apply since they may belong to more than one category or categories can overlap. For detailed results, see data in cells M7 through O21.">
          <a:extLst>
            <a:ext uri="{FF2B5EF4-FFF2-40B4-BE49-F238E27FC236}">
              <a16:creationId xmlns:a16="http://schemas.microsoft.com/office/drawing/2014/main" id="{B3B8CEDD-67A0-DB99-C913-238DF265F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58450" cy="10744200"/>
        </a:xfrm>
        <a:prstGeom prst="rect">
          <a:avLst/>
        </a:prstGeom>
        <a:noFill/>
        <a:ln>
          <a:solidFill>
            <a:schemeClr val="tx1">
              <a:lumMod val="85000"/>
              <a:lumOff val="15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400050</xdr:colOff>
      <xdr:row>19</xdr:row>
      <xdr:rowOff>57150</xdr:rowOff>
    </xdr:to>
    <xdr:pic>
      <xdr:nvPicPr>
        <xdr:cNvPr id="2" name="Picture 1" descr="Pie chart with question title: Age range. Number of responses: 64. For detailed results, see data in cells M6 through O11.">
          <a:extLst>
            <a:ext uri="{FF2B5EF4-FFF2-40B4-BE49-F238E27FC236}">
              <a16:creationId xmlns:a16="http://schemas.microsoft.com/office/drawing/2014/main" id="{68BFC7E7-BF2B-7B17-17CF-972DD2BAD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58450" cy="4400550"/>
        </a:xfrm>
        <a:prstGeom prst="rect">
          <a:avLst/>
        </a:prstGeom>
        <a:noFill/>
        <a:ln>
          <a:solidFill>
            <a:schemeClr val="tx1">
              <a:lumMod val="85000"/>
              <a:lumOff val="15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400050</xdr:colOff>
      <xdr:row>19</xdr:row>
      <xdr:rowOff>57150</xdr:rowOff>
    </xdr:to>
    <xdr:pic>
      <xdr:nvPicPr>
        <xdr:cNvPr id="2" name="Picture 1" descr="Pie chart with question title: Region. Number of responses: 64. For detailed results, see data in cells M6 through O14.">
          <a:extLst>
            <a:ext uri="{FF2B5EF4-FFF2-40B4-BE49-F238E27FC236}">
              <a16:creationId xmlns:a16="http://schemas.microsoft.com/office/drawing/2014/main" id="{BB3480BA-D8C7-5911-D02C-0E1EBCA12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58450" cy="4400550"/>
        </a:xfrm>
        <a:prstGeom prst="rect">
          <a:avLst/>
        </a:prstGeom>
        <a:noFill/>
        <a:ln>
          <a:solidFill>
            <a:schemeClr val="tx1">
              <a:lumMod val="85000"/>
              <a:lumOff val="15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084E5-7A59-4A03-96DC-40A752C9D155}">
  <dimension ref="M7:O21"/>
  <sheetViews>
    <sheetView tabSelected="1" topLeftCell="A7" workbookViewId="0">
      <selection activeCell="M21" sqref="M21"/>
    </sheetView>
  </sheetViews>
  <sheetFormatPr defaultRowHeight="18" x14ac:dyDescent="0.25"/>
  <cols>
    <col min="13" max="13" width="19.54296875" customWidth="1"/>
  </cols>
  <sheetData>
    <row r="7" spans="13:15" x14ac:dyDescent="0.25">
      <c r="M7" t="s">
        <v>136</v>
      </c>
      <c r="N7">
        <v>15</v>
      </c>
      <c r="O7" s="2">
        <f>N7/64</f>
        <v>0.234375</v>
      </c>
    </row>
    <row r="8" spans="13:15" x14ac:dyDescent="0.25">
      <c r="M8" t="s">
        <v>137</v>
      </c>
      <c r="N8">
        <v>9</v>
      </c>
      <c r="O8" s="2">
        <f t="shared" ref="O8:O20" si="0">N8/64</f>
        <v>0.140625</v>
      </c>
    </row>
    <row r="9" spans="13:15" x14ac:dyDescent="0.25">
      <c r="M9" t="s">
        <v>138</v>
      </c>
      <c r="N9">
        <v>3</v>
      </c>
      <c r="O9" s="2">
        <f t="shared" si="0"/>
        <v>4.6875E-2</v>
      </c>
    </row>
    <row r="10" spans="13:15" x14ac:dyDescent="0.25">
      <c r="M10" t="s">
        <v>13</v>
      </c>
      <c r="N10">
        <v>34</v>
      </c>
      <c r="O10" s="2">
        <f t="shared" si="0"/>
        <v>0.53125</v>
      </c>
    </row>
    <row r="11" spans="13:15" x14ac:dyDescent="0.25">
      <c r="M11" t="s">
        <v>139</v>
      </c>
      <c r="N11">
        <v>10</v>
      </c>
      <c r="O11" s="2">
        <f t="shared" si="0"/>
        <v>0.15625</v>
      </c>
    </row>
    <row r="12" spans="13:15" x14ac:dyDescent="0.25">
      <c r="M12" t="s">
        <v>140</v>
      </c>
      <c r="N12">
        <v>4</v>
      </c>
      <c r="O12" s="2">
        <f t="shared" si="0"/>
        <v>6.25E-2</v>
      </c>
    </row>
    <row r="13" spans="13:15" x14ac:dyDescent="0.25">
      <c r="M13" t="s">
        <v>141</v>
      </c>
      <c r="N13">
        <v>3</v>
      </c>
      <c r="O13" s="2">
        <f t="shared" si="0"/>
        <v>4.6875E-2</v>
      </c>
    </row>
    <row r="14" spans="13:15" x14ac:dyDescent="0.25">
      <c r="M14" t="s">
        <v>15</v>
      </c>
      <c r="N14">
        <v>24</v>
      </c>
      <c r="O14" s="2">
        <f t="shared" si="0"/>
        <v>0.375</v>
      </c>
    </row>
    <row r="15" spans="13:15" x14ac:dyDescent="0.25">
      <c r="M15" t="s">
        <v>76</v>
      </c>
      <c r="N15">
        <v>7</v>
      </c>
      <c r="O15" s="2">
        <f t="shared" si="0"/>
        <v>0.109375</v>
      </c>
    </row>
    <row r="16" spans="13:15" x14ac:dyDescent="0.25">
      <c r="M16" t="s">
        <v>142</v>
      </c>
      <c r="N16">
        <v>27</v>
      </c>
      <c r="O16" s="2">
        <f t="shared" si="0"/>
        <v>0.421875</v>
      </c>
    </row>
    <row r="17" spans="13:15" x14ac:dyDescent="0.25">
      <c r="M17" t="s">
        <v>143</v>
      </c>
      <c r="N17">
        <v>14</v>
      </c>
      <c r="O17" s="2">
        <f t="shared" si="0"/>
        <v>0.21875</v>
      </c>
    </row>
    <row r="18" spans="13:15" x14ac:dyDescent="0.25">
      <c r="M18" t="s">
        <v>144</v>
      </c>
      <c r="N18">
        <v>12</v>
      </c>
      <c r="O18" s="2">
        <f t="shared" si="0"/>
        <v>0.1875</v>
      </c>
    </row>
    <row r="19" spans="13:15" x14ac:dyDescent="0.25">
      <c r="M19" t="s">
        <v>145</v>
      </c>
      <c r="N19">
        <v>21</v>
      </c>
      <c r="O19" s="2">
        <f t="shared" si="0"/>
        <v>0.328125</v>
      </c>
    </row>
    <row r="20" spans="13:15" x14ac:dyDescent="0.25">
      <c r="M20" t="s">
        <v>146</v>
      </c>
      <c r="N20">
        <v>18</v>
      </c>
      <c r="O20" s="2">
        <f t="shared" si="0"/>
        <v>0.28125</v>
      </c>
    </row>
    <row r="21" spans="13:15" x14ac:dyDescent="0.25">
      <c r="M21" t="s">
        <v>147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103D-6012-4695-AC2F-45076925D2CA}">
  <dimension ref="M6:O11"/>
  <sheetViews>
    <sheetView workbookViewId="0">
      <selection activeCell="N6" sqref="N6"/>
    </sheetView>
  </sheetViews>
  <sheetFormatPr defaultRowHeight="18" x14ac:dyDescent="0.25"/>
  <sheetData>
    <row r="6" spans="13:15" x14ac:dyDescent="0.25">
      <c r="M6" t="s">
        <v>94</v>
      </c>
      <c r="N6">
        <f>COUNTIF(Data!C:C,"18 or 19")</f>
        <v>2</v>
      </c>
      <c r="O6" s="3">
        <f>N6/64</f>
        <v>3.125E-2</v>
      </c>
    </row>
    <row r="7" spans="13:15" x14ac:dyDescent="0.25">
      <c r="M7" t="s">
        <v>6</v>
      </c>
      <c r="N7">
        <f>COUNTIF(Data!C:C,"20-29")</f>
        <v>31</v>
      </c>
      <c r="O7" s="3">
        <f t="shared" ref="O7:O9" si="0">N7/64</f>
        <v>0.484375</v>
      </c>
    </row>
    <row r="8" spans="13:15" x14ac:dyDescent="0.25">
      <c r="M8" t="s">
        <v>23</v>
      </c>
      <c r="N8">
        <f>COUNTIF(Data!C:C,"30-39")</f>
        <v>20</v>
      </c>
      <c r="O8" s="3">
        <f t="shared" si="0"/>
        <v>0.3125</v>
      </c>
    </row>
    <row r="9" spans="13:15" x14ac:dyDescent="0.25">
      <c r="M9" t="s">
        <v>28</v>
      </c>
      <c r="N9">
        <f>COUNTIF(Data!C:C,"40-49")</f>
        <v>9</v>
      </c>
      <c r="O9" s="3">
        <f t="shared" si="0"/>
        <v>0.140625</v>
      </c>
    </row>
    <row r="10" spans="13:15" x14ac:dyDescent="0.25">
      <c r="M10" t="s">
        <v>45</v>
      </c>
      <c r="N10">
        <f>COUNTIF(Data!C:C,"50-59")</f>
        <v>1</v>
      </c>
      <c r="O10" s="2">
        <f>N10/64</f>
        <v>1.5625E-2</v>
      </c>
    </row>
    <row r="11" spans="13:15" x14ac:dyDescent="0.25">
      <c r="M11" t="s">
        <v>56</v>
      </c>
      <c r="N11">
        <f>COUNTIF(Data!C:C,"60+")</f>
        <v>1</v>
      </c>
      <c r="O11" s="2">
        <f>N11/64</f>
        <v>1.5625E-2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46BB7-CA3C-4DB4-839C-D00D5D768000}">
  <dimension ref="M6:O14"/>
  <sheetViews>
    <sheetView workbookViewId="0">
      <selection activeCell="N8" sqref="N7:N8"/>
    </sheetView>
  </sheetViews>
  <sheetFormatPr defaultRowHeight="18" x14ac:dyDescent="0.25"/>
  <cols>
    <col min="13" max="13" width="18.453125" bestFit="1" customWidth="1"/>
  </cols>
  <sheetData>
    <row r="6" spans="13:15" x14ac:dyDescent="0.25">
      <c r="M6" t="s">
        <v>7</v>
      </c>
      <c r="N6">
        <f>COUNTIF(Data!D:D,"North America")</f>
        <v>44</v>
      </c>
      <c r="O6" s="2">
        <f>N6/64</f>
        <v>0.6875</v>
      </c>
    </row>
    <row r="7" spans="13:15" x14ac:dyDescent="0.25">
      <c r="M7" t="s">
        <v>131</v>
      </c>
      <c r="N7">
        <f>COUNTIF(Data!D:D,"Central America")</f>
        <v>0</v>
      </c>
      <c r="O7" s="2">
        <f t="shared" ref="O7:O14" si="0">N7/64</f>
        <v>0</v>
      </c>
    </row>
    <row r="8" spans="13:15" x14ac:dyDescent="0.25">
      <c r="M8" t="s">
        <v>33</v>
      </c>
      <c r="N8">
        <f>COUNTIF(Data!D:D,"South America")</f>
        <v>2</v>
      </c>
      <c r="O8" s="2">
        <f t="shared" si="0"/>
        <v>3.125E-2</v>
      </c>
    </row>
    <row r="9" spans="13:15" x14ac:dyDescent="0.25">
      <c r="M9" t="s">
        <v>130</v>
      </c>
      <c r="N9">
        <f>COUNTIF(Data!D:D,"Europe (including European Russia)")</f>
        <v>15</v>
      </c>
      <c r="O9" s="2">
        <f t="shared" si="0"/>
        <v>0.234375</v>
      </c>
    </row>
    <row r="10" spans="13:15" x14ac:dyDescent="0.25">
      <c r="M10" t="s">
        <v>132</v>
      </c>
      <c r="N10">
        <f>COUNTIF(Data!D:D,"Africa")</f>
        <v>0</v>
      </c>
      <c r="O10" s="2">
        <f t="shared" si="0"/>
        <v>0</v>
      </c>
    </row>
    <row r="11" spans="13:15" x14ac:dyDescent="0.25">
      <c r="M11" t="s">
        <v>133</v>
      </c>
      <c r="N11">
        <f>COUNTIF(Data!D:D,"Middle East")</f>
        <v>0</v>
      </c>
      <c r="O11" s="2">
        <f t="shared" si="0"/>
        <v>0</v>
      </c>
    </row>
    <row r="12" spans="13:15" x14ac:dyDescent="0.25">
      <c r="M12" t="s">
        <v>134</v>
      </c>
      <c r="N12">
        <f>COUNTIF(Data!D:D,"South or Central Asia")</f>
        <v>0</v>
      </c>
      <c r="O12" s="2">
        <f t="shared" si="0"/>
        <v>0</v>
      </c>
    </row>
    <row r="13" spans="13:15" x14ac:dyDescent="0.25">
      <c r="M13" t="s">
        <v>135</v>
      </c>
      <c r="N13">
        <f>COUNTIF(Data!D:D,"East or Southeast Asia")</f>
        <v>0</v>
      </c>
      <c r="O13" s="2">
        <f t="shared" si="0"/>
        <v>0</v>
      </c>
    </row>
    <row r="14" spans="13:15" x14ac:dyDescent="0.25">
      <c r="M14" t="s">
        <v>40</v>
      </c>
      <c r="N14">
        <f>(COUNTIF(Data!D:D,"Oceania"))+(COUNTIF(Data!D:D,"Australia or Aotearoa"))</f>
        <v>3</v>
      </c>
      <c r="O14" s="2">
        <f t="shared" si="0"/>
        <v>4.6875E-2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1C7A8-2AF4-4AEC-9DB1-6C91EB4ABE57}">
  <dimension ref="A1:D65"/>
  <sheetViews>
    <sheetView workbookViewId="0">
      <pane ySplit="1" topLeftCell="A5" activePane="bottomLeft" state="frozen"/>
      <selection pane="bottomLeft" activeCell="B66" sqref="B66"/>
    </sheetView>
  </sheetViews>
  <sheetFormatPr defaultRowHeight="18" x14ac:dyDescent="0.25"/>
  <cols>
    <col min="3" max="3" width="8.7265625" style="4"/>
  </cols>
  <sheetData>
    <row r="1" spans="1:4" x14ac:dyDescent="0.25">
      <c r="A1" t="s">
        <v>0</v>
      </c>
      <c r="B1" s="1" t="s">
        <v>1</v>
      </c>
      <c r="C1" s="4" t="s">
        <v>2</v>
      </c>
      <c r="D1" t="s">
        <v>3</v>
      </c>
    </row>
    <row r="2" spans="1:4" x14ac:dyDescent="0.25">
      <c r="A2" t="s">
        <v>4</v>
      </c>
      <c r="B2" t="s">
        <v>5</v>
      </c>
      <c r="C2" s="4" t="s">
        <v>6</v>
      </c>
      <c r="D2" t="s">
        <v>7</v>
      </c>
    </row>
    <row r="3" spans="1:4" x14ac:dyDescent="0.25">
      <c r="A3" t="s">
        <v>8</v>
      </c>
      <c r="B3" t="s">
        <v>9</v>
      </c>
      <c r="C3" s="4" t="s">
        <v>6</v>
      </c>
      <c r="D3" t="s">
        <v>7</v>
      </c>
    </row>
    <row r="4" spans="1:4" x14ac:dyDescent="0.25">
      <c r="A4" t="s">
        <v>10</v>
      </c>
      <c r="B4" t="s">
        <v>11</v>
      </c>
      <c r="C4" s="4" t="s">
        <v>6</v>
      </c>
      <c r="D4" t="s">
        <v>7</v>
      </c>
    </row>
    <row r="5" spans="1:4" x14ac:dyDescent="0.25">
      <c r="A5" t="s">
        <v>12</v>
      </c>
      <c r="B5" t="s">
        <v>13</v>
      </c>
      <c r="C5" s="4" t="s">
        <v>6</v>
      </c>
      <c r="D5" t="s">
        <v>7</v>
      </c>
    </row>
    <row r="6" spans="1:4" x14ac:dyDescent="0.25">
      <c r="A6" t="s">
        <v>14</v>
      </c>
      <c r="B6" t="s">
        <v>15</v>
      </c>
      <c r="C6" s="4" t="s">
        <v>6</v>
      </c>
      <c r="D6" t="s">
        <v>16</v>
      </c>
    </row>
    <row r="7" spans="1:4" x14ac:dyDescent="0.25">
      <c r="A7" t="s">
        <v>17</v>
      </c>
      <c r="B7" t="s">
        <v>13</v>
      </c>
      <c r="C7" s="4" t="s">
        <v>6</v>
      </c>
      <c r="D7" t="s">
        <v>7</v>
      </c>
    </row>
    <row r="8" spans="1:4" x14ac:dyDescent="0.25">
      <c r="A8" t="s">
        <v>18</v>
      </c>
      <c r="B8" t="s">
        <v>19</v>
      </c>
      <c r="C8" s="4" t="s">
        <v>6</v>
      </c>
      <c r="D8" t="s">
        <v>20</v>
      </c>
    </row>
    <row r="9" spans="1:4" x14ac:dyDescent="0.25">
      <c r="A9" t="s">
        <v>21</v>
      </c>
      <c r="B9" t="s">
        <v>22</v>
      </c>
      <c r="C9" s="4" t="s">
        <v>23</v>
      </c>
      <c r="D9" t="s">
        <v>7</v>
      </c>
    </row>
    <row r="10" spans="1:4" x14ac:dyDescent="0.25">
      <c r="A10" t="s">
        <v>24</v>
      </c>
      <c r="B10" t="s">
        <v>25</v>
      </c>
      <c r="C10" s="4" t="s">
        <v>6</v>
      </c>
      <c r="D10" t="s">
        <v>7</v>
      </c>
    </row>
    <row r="11" spans="1:4" x14ac:dyDescent="0.25">
      <c r="A11" t="s">
        <v>24</v>
      </c>
      <c r="B11" t="s">
        <v>26</v>
      </c>
      <c r="C11" s="4" t="s">
        <v>23</v>
      </c>
      <c r="D11" t="s">
        <v>7</v>
      </c>
    </row>
    <row r="12" spans="1:4" x14ac:dyDescent="0.25">
      <c r="A12" t="s">
        <v>27</v>
      </c>
      <c r="B12" t="s">
        <v>15</v>
      </c>
      <c r="C12" s="4" t="s">
        <v>28</v>
      </c>
      <c r="D12" t="s">
        <v>7</v>
      </c>
    </row>
    <row r="13" spans="1:4" x14ac:dyDescent="0.25">
      <c r="A13" t="s">
        <v>29</v>
      </c>
      <c r="B13" t="s">
        <v>30</v>
      </c>
      <c r="C13" s="4" t="s">
        <v>28</v>
      </c>
      <c r="D13" t="s">
        <v>7</v>
      </c>
    </row>
    <row r="14" spans="1:4" x14ac:dyDescent="0.25">
      <c r="A14" t="s">
        <v>31</v>
      </c>
      <c r="B14" t="s">
        <v>32</v>
      </c>
      <c r="C14" s="4" t="s">
        <v>6</v>
      </c>
      <c r="D14" t="s">
        <v>33</v>
      </c>
    </row>
    <row r="15" spans="1:4" x14ac:dyDescent="0.25">
      <c r="A15" t="s">
        <v>34</v>
      </c>
      <c r="B15" t="s">
        <v>35</v>
      </c>
      <c r="C15" s="4" t="s">
        <v>6</v>
      </c>
      <c r="D15" t="s">
        <v>33</v>
      </c>
    </row>
    <row r="16" spans="1:4" x14ac:dyDescent="0.25">
      <c r="A16" t="s">
        <v>36</v>
      </c>
      <c r="B16" t="s">
        <v>37</v>
      </c>
      <c r="C16" s="4" t="s">
        <v>23</v>
      </c>
      <c r="D16" t="s">
        <v>7</v>
      </c>
    </row>
    <row r="17" spans="1:4" x14ac:dyDescent="0.25">
      <c r="A17" t="s">
        <v>38</v>
      </c>
      <c r="B17" t="s">
        <v>39</v>
      </c>
      <c r="C17" s="4" t="s">
        <v>23</v>
      </c>
      <c r="D17" t="s">
        <v>40</v>
      </c>
    </row>
    <row r="18" spans="1:4" x14ac:dyDescent="0.25">
      <c r="A18" t="s">
        <v>41</v>
      </c>
      <c r="B18" t="s">
        <v>42</v>
      </c>
      <c r="C18" s="4" t="s">
        <v>6</v>
      </c>
      <c r="D18" t="s">
        <v>7</v>
      </c>
    </row>
    <row r="19" spans="1:4" x14ac:dyDescent="0.25">
      <c r="A19" t="s">
        <v>43</v>
      </c>
      <c r="B19" t="s">
        <v>44</v>
      </c>
      <c r="C19" s="4" t="s">
        <v>45</v>
      </c>
      <c r="D19" t="s">
        <v>7</v>
      </c>
    </row>
    <row r="20" spans="1:4" x14ac:dyDescent="0.25">
      <c r="A20" t="s">
        <v>46</v>
      </c>
      <c r="B20" t="s">
        <v>47</v>
      </c>
      <c r="C20" s="4" t="s">
        <v>6</v>
      </c>
      <c r="D20" t="s">
        <v>7</v>
      </c>
    </row>
    <row r="21" spans="1:4" x14ac:dyDescent="0.25">
      <c r="A21" t="s">
        <v>48</v>
      </c>
      <c r="B21" t="s">
        <v>49</v>
      </c>
      <c r="C21" s="4" t="s">
        <v>23</v>
      </c>
      <c r="D21" t="s">
        <v>7</v>
      </c>
    </row>
    <row r="22" spans="1:4" x14ac:dyDescent="0.25">
      <c r="A22" t="s">
        <v>50</v>
      </c>
      <c r="B22" t="s">
        <v>51</v>
      </c>
      <c r="C22" s="4" t="s">
        <v>6</v>
      </c>
      <c r="D22" t="s">
        <v>7</v>
      </c>
    </row>
    <row r="23" spans="1:4" x14ac:dyDescent="0.25">
      <c r="A23" t="s">
        <v>52</v>
      </c>
      <c r="B23" t="s">
        <v>53</v>
      </c>
      <c r="C23" s="4" t="s">
        <v>23</v>
      </c>
      <c r="D23" t="s">
        <v>7</v>
      </c>
    </row>
    <row r="24" spans="1:4" x14ac:dyDescent="0.25">
      <c r="A24" t="s">
        <v>54</v>
      </c>
      <c r="B24" t="s">
        <v>55</v>
      </c>
      <c r="C24" s="4" t="s">
        <v>56</v>
      </c>
      <c r="D24" t="s">
        <v>7</v>
      </c>
    </row>
    <row r="25" spans="1:4" x14ac:dyDescent="0.25">
      <c r="A25" t="s">
        <v>57</v>
      </c>
      <c r="B25" t="s">
        <v>58</v>
      </c>
      <c r="C25" s="4" t="s">
        <v>6</v>
      </c>
      <c r="D25" t="s">
        <v>7</v>
      </c>
    </row>
    <row r="26" spans="1:4" x14ac:dyDescent="0.25">
      <c r="A26" t="s">
        <v>59</v>
      </c>
      <c r="B26" t="s">
        <v>60</v>
      </c>
      <c r="C26" s="4" t="s">
        <v>6</v>
      </c>
      <c r="D26" t="s">
        <v>7</v>
      </c>
    </row>
    <row r="27" spans="1:4" x14ac:dyDescent="0.25">
      <c r="A27" t="s">
        <v>61</v>
      </c>
      <c r="B27" t="s">
        <v>62</v>
      </c>
      <c r="C27" s="4" t="s">
        <v>6</v>
      </c>
      <c r="D27" t="s">
        <v>7</v>
      </c>
    </row>
    <row r="28" spans="1:4" x14ac:dyDescent="0.25">
      <c r="A28" t="s">
        <v>63</v>
      </c>
      <c r="B28" t="s">
        <v>64</v>
      </c>
      <c r="C28" s="4" t="s">
        <v>6</v>
      </c>
      <c r="D28" t="s">
        <v>16</v>
      </c>
    </row>
    <row r="29" spans="1:4" x14ac:dyDescent="0.25">
      <c r="A29" t="s">
        <v>65</v>
      </c>
      <c r="B29" t="s">
        <v>66</v>
      </c>
      <c r="C29" s="4" t="s">
        <v>23</v>
      </c>
      <c r="D29" t="s">
        <v>7</v>
      </c>
    </row>
    <row r="30" spans="1:4" x14ac:dyDescent="0.25">
      <c r="A30" t="s">
        <v>67</v>
      </c>
      <c r="B30" t="s">
        <v>68</v>
      </c>
      <c r="C30" s="4" t="s">
        <v>23</v>
      </c>
      <c r="D30" t="s">
        <v>7</v>
      </c>
    </row>
    <row r="31" spans="1:4" x14ac:dyDescent="0.25">
      <c r="A31" t="s">
        <v>69</v>
      </c>
      <c r="B31" t="s">
        <v>70</v>
      </c>
      <c r="C31" s="4" t="s">
        <v>6</v>
      </c>
      <c r="D31" t="s">
        <v>16</v>
      </c>
    </row>
    <row r="32" spans="1:4" x14ac:dyDescent="0.25">
      <c r="A32" t="s">
        <v>71</v>
      </c>
      <c r="B32" t="s">
        <v>72</v>
      </c>
      <c r="C32" s="4" t="s">
        <v>6</v>
      </c>
      <c r="D32" t="s">
        <v>16</v>
      </c>
    </row>
    <row r="33" spans="1:4" x14ac:dyDescent="0.25">
      <c r="A33" t="s">
        <v>73</v>
      </c>
      <c r="B33" t="s">
        <v>74</v>
      </c>
      <c r="C33" s="4" t="s">
        <v>6</v>
      </c>
      <c r="D33" t="s">
        <v>16</v>
      </c>
    </row>
    <row r="34" spans="1:4" x14ac:dyDescent="0.25">
      <c r="A34" t="s">
        <v>75</v>
      </c>
      <c r="B34" t="s">
        <v>76</v>
      </c>
      <c r="C34" s="4" t="s">
        <v>23</v>
      </c>
      <c r="D34" t="s">
        <v>7</v>
      </c>
    </row>
    <row r="35" spans="1:4" x14ac:dyDescent="0.25">
      <c r="A35" t="s">
        <v>77</v>
      </c>
      <c r="B35" t="s">
        <v>78</v>
      </c>
      <c r="C35" s="4" t="s">
        <v>6</v>
      </c>
      <c r="D35" t="s">
        <v>16</v>
      </c>
    </row>
    <row r="36" spans="1:4" x14ac:dyDescent="0.25">
      <c r="A36" t="s">
        <v>79</v>
      </c>
      <c r="B36" t="s">
        <v>80</v>
      </c>
      <c r="C36" s="4" t="s">
        <v>6</v>
      </c>
      <c r="D36" t="s">
        <v>16</v>
      </c>
    </row>
    <row r="37" spans="1:4" x14ac:dyDescent="0.25">
      <c r="A37" t="s">
        <v>81</v>
      </c>
      <c r="B37" t="s">
        <v>37</v>
      </c>
      <c r="C37" s="4" t="s">
        <v>28</v>
      </c>
      <c r="D37" t="s">
        <v>16</v>
      </c>
    </row>
    <row r="38" spans="1:4" x14ac:dyDescent="0.25">
      <c r="A38" t="s">
        <v>82</v>
      </c>
      <c r="B38" t="s">
        <v>83</v>
      </c>
      <c r="C38" s="4" t="s">
        <v>23</v>
      </c>
      <c r="D38" t="s">
        <v>7</v>
      </c>
    </row>
    <row r="39" spans="1:4" x14ac:dyDescent="0.25">
      <c r="A39" t="s">
        <v>84</v>
      </c>
      <c r="B39" t="s">
        <v>15</v>
      </c>
      <c r="C39" s="4" t="s">
        <v>6</v>
      </c>
      <c r="D39" t="s">
        <v>16</v>
      </c>
    </row>
    <row r="40" spans="1:4" x14ac:dyDescent="0.25">
      <c r="A40" t="s">
        <v>85</v>
      </c>
      <c r="B40" t="s">
        <v>49</v>
      </c>
      <c r="C40" s="4" t="s">
        <v>23</v>
      </c>
      <c r="D40" t="s">
        <v>7</v>
      </c>
    </row>
    <row r="41" spans="1:4" x14ac:dyDescent="0.25">
      <c r="A41" t="s">
        <v>86</v>
      </c>
      <c r="B41" t="s">
        <v>87</v>
      </c>
      <c r="C41" s="4" t="s">
        <v>23</v>
      </c>
      <c r="D41" t="s">
        <v>16</v>
      </c>
    </row>
    <row r="42" spans="1:4" x14ac:dyDescent="0.25">
      <c r="A42" t="s">
        <v>88</v>
      </c>
      <c r="B42" t="s">
        <v>89</v>
      </c>
      <c r="C42" s="4" t="s">
        <v>28</v>
      </c>
      <c r="D42" t="s">
        <v>7</v>
      </c>
    </row>
    <row r="43" spans="1:4" x14ac:dyDescent="0.25">
      <c r="A43" t="s">
        <v>90</v>
      </c>
      <c r="B43" t="s">
        <v>91</v>
      </c>
      <c r="C43" s="4" t="s">
        <v>6</v>
      </c>
      <c r="D43" t="s">
        <v>7</v>
      </c>
    </row>
    <row r="44" spans="1:4" x14ac:dyDescent="0.25">
      <c r="A44" t="s">
        <v>92</v>
      </c>
      <c r="B44" t="s">
        <v>93</v>
      </c>
      <c r="C44" s="4" t="s">
        <v>94</v>
      </c>
      <c r="D44" t="s">
        <v>16</v>
      </c>
    </row>
    <row r="45" spans="1:4" x14ac:dyDescent="0.25">
      <c r="A45" t="s">
        <v>95</v>
      </c>
      <c r="B45" t="s">
        <v>96</v>
      </c>
      <c r="C45" s="4" t="s">
        <v>28</v>
      </c>
      <c r="D45" t="s">
        <v>7</v>
      </c>
    </row>
    <row r="46" spans="1:4" x14ac:dyDescent="0.25">
      <c r="A46" t="s">
        <v>97</v>
      </c>
      <c r="B46" t="s">
        <v>98</v>
      </c>
      <c r="C46" s="4" t="s">
        <v>94</v>
      </c>
      <c r="D46" t="s">
        <v>7</v>
      </c>
    </row>
    <row r="47" spans="1:4" x14ac:dyDescent="0.25">
      <c r="A47" t="s">
        <v>99</v>
      </c>
      <c r="B47" t="s">
        <v>19</v>
      </c>
      <c r="C47" s="4" t="s">
        <v>6</v>
      </c>
      <c r="D47" t="s">
        <v>7</v>
      </c>
    </row>
    <row r="48" spans="1:4" x14ac:dyDescent="0.25">
      <c r="A48" t="s">
        <v>100</v>
      </c>
      <c r="B48" t="s">
        <v>101</v>
      </c>
      <c r="C48" s="4" t="s">
        <v>28</v>
      </c>
      <c r="D48" t="s">
        <v>7</v>
      </c>
    </row>
    <row r="49" spans="1:4" x14ac:dyDescent="0.25">
      <c r="A49" t="s">
        <v>102</v>
      </c>
      <c r="B49" t="s">
        <v>103</v>
      </c>
      <c r="C49" s="4" t="s">
        <v>6</v>
      </c>
      <c r="D49" t="s">
        <v>40</v>
      </c>
    </row>
    <row r="50" spans="1:4" x14ac:dyDescent="0.25">
      <c r="A50" t="s">
        <v>104</v>
      </c>
      <c r="B50" t="s">
        <v>37</v>
      </c>
      <c r="C50" s="4" t="s">
        <v>23</v>
      </c>
      <c r="D50" t="s">
        <v>7</v>
      </c>
    </row>
    <row r="51" spans="1:4" x14ac:dyDescent="0.25">
      <c r="A51" t="s">
        <v>105</v>
      </c>
      <c r="B51" t="s">
        <v>106</v>
      </c>
      <c r="C51" s="4" t="s">
        <v>6</v>
      </c>
      <c r="D51" t="s">
        <v>7</v>
      </c>
    </row>
    <row r="52" spans="1:4" x14ac:dyDescent="0.25">
      <c r="A52" t="s">
        <v>107</v>
      </c>
      <c r="B52" t="s">
        <v>13</v>
      </c>
      <c r="C52" s="4" t="s">
        <v>28</v>
      </c>
      <c r="D52" t="s">
        <v>7</v>
      </c>
    </row>
    <row r="53" spans="1:4" x14ac:dyDescent="0.25">
      <c r="A53" t="s">
        <v>108</v>
      </c>
      <c r="B53" t="s">
        <v>109</v>
      </c>
      <c r="C53" s="4" t="s">
        <v>28</v>
      </c>
      <c r="D53" t="s">
        <v>7</v>
      </c>
    </row>
    <row r="54" spans="1:4" x14ac:dyDescent="0.25">
      <c r="A54" t="s">
        <v>110</v>
      </c>
      <c r="B54" t="s">
        <v>111</v>
      </c>
      <c r="C54" s="4" t="s">
        <v>23</v>
      </c>
      <c r="D54" t="s">
        <v>7</v>
      </c>
    </row>
    <row r="55" spans="1:4" x14ac:dyDescent="0.25">
      <c r="A55" t="s">
        <v>112</v>
      </c>
      <c r="B55" t="s">
        <v>113</v>
      </c>
      <c r="C55" s="4" t="s">
        <v>23</v>
      </c>
      <c r="D55" t="s">
        <v>7</v>
      </c>
    </row>
    <row r="56" spans="1:4" x14ac:dyDescent="0.25">
      <c r="A56" t="s">
        <v>114</v>
      </c>
      <c r="B56" t="s">
        <v>115</v>
      </c>
      <c r="C56" s="4" t="s">
        <v>23</v>
      </c>
      <c r="D56" t="s">
        <v>7</v>
      </c>
    </row>
    <row r="57" spans="1:4" x14ac:dyDescent="0.25">
      <c r="A57" t="s">
        <v>116</v>
      </c>
      <c r="B57" t="s">
        <v>117</v>
      </c>
      <c r="C57" s="4" t="s">
        <v>6</v>
      </c>
      <c r="D57" t="s">
        <v>16</v>
      </c>
    </row>
    <row r="58" spans="1:4" x14ac:dyDescent="0.25">
      <c r="A58" t="s">
        <v>118</v>
      </c>
      <c r="B58" t="s">
        <v>64</v>
      </c>
      <c r="C58" s="4" t="s">
        <v>23</v>
      </c>
      <c r="D58" t="s">
        <v>16</v>
      </c>
    </row>
    <row r="59" spans="1:4" x14ac:dyDescent="0.25">
      <c r="A59" t="s">
        <v>119</v>
      </c>
      <c r="B59" t="s">
        <v>15</v>
      </c>
      <c r="C59" s="4" t="s">
        <v>23</v>
      </c>
      <c r="D59" t="s">
        <v>16</v>
      </c>
    </row>
    <row r="60" spans="1:4" x14ac:dyDescent="0.25">
      <c r="A60" t="s">
        <v>120</v>
      </c>
      <c r="B60" t="s">
        <v>121</v>
      </c>
      <c r="C60" s="4" t="s">
        <v>6</v>
      </c>
      <c r="D60" t="s">
        <v>7</v>
      </c>
    </row>
    <row r="61" spans="1:4" x14ac:dyDescent="0.25">
      <c r="A61" t="s">
        <v>122</v>
      </c>
      <c r="B61" t="s">
        <v>123</v>
      </c>
      <c r="C61" s="4" t="s">
        <v>6</v>
      </c>
      <c r="D61" t="s">
        <v>16</v>
      </c>
    </row>
    <row r="62" spans="1:4" x14ac:dyDescent="0.25">
      <c r="A62" t="s">
        <v>124</v>
      </c>
      <c r="B62" t="s">
        <v>125</v>
      </c>
      <c r="C62" s="4" t="s">
        <v>6</v>
      </c>
      <c r="D62" t="s">
        <v>7</v>
      </c>
    </row>
    <row r="63" spans="1:4" x14ac:dyDescent="0.25">
      <c r="A63" t="s">
        <v>126</v>
      </c>
      <c r="B63" t="s">
        <v>127</v>
      </c>
      <c r="C63" s="4" t="s">
        <v>23</v>
      </c>
      <c r="D63" t="s">
        <v>7</v>
      </c>
    </row>
    <row r="64" spans="1:4" x14ac:dyDescent="0.25">
      <c r="A64" t="s">
        <v>128</v>
      </c>
      <c r="B64" t="s">
        <v>15</v>
      </c>
      <c r="C64" s="4" t="s">
        <v>23</v>
      </c>
      <c r="D64" t="s">
        <v>7</v>
      </c>
    </row>
    <row r="65" spans="1:4" x14ac:dyDescent="0.25">
      <c r="A65" t="s">
        <v>129</v>
      </c>
      <c r="B65" t="s">
        <v>96</v>
      </c>
      <c r="C65" s="4" t="s">
        <v>28</v>
      </c>
      <c r="D65"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Kintype</vt:lpstr>
      <vt:lpstr>Age</vt:lpstr>
      <vt:lpstr>Region</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Hatt</dc:creator>
  <cp:lastModifiedBy>Lisa Hatt</cp:lastModifiedBy>
  <dcterms:created xsi:type="dcterms:W3CDTF">2026-04-07T03:08:00Z</dcterms:created>
  <dcterms:modified xsi:type="dcterms:W3CDTF">2026-04-16T05:16:10Z</dcterms:modified>
</cp:coreProperties>
</file>